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成本与碳强度" sheetId="2" state="visible" r:id="rId2"/>
    <sheet xmlns:r="http://schemas.openxmlformats.org/officeDocument/2006/relationships" name="45V与碳价" sheetId="3" state="visible" r:id="rId3"/>
    <sheet xmlns:r="http://schemas.openxmlformats.org/officeDocument/2006/relationships" name="图表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"/>
    <numFmt numFmtId="166" formatCode="0.0%"/>
    <numFmt numFmtId="167" formatCode="$#,##0"/>
  </numFmts>
  <fonts count="11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i val="1"/>
      <color rgb="005A6B7A"/>
      <sz val="11"/>
    </font>
    <font>
      <color rgb="00263238"/>
      <sz val="11"/>
    </font>
    <font>
      <b val="1"/>
      <color rgb="0000897B"/>
      <sz val="11"/>
    </font>
    <font>
      <name val="Calibri"/>
      <b val="1"/>
      <color rgb="00FFFFFF"/>
      <sz val="12"/>
    </font>
    <font>
      <name val="Calibri"/>
      <b val="1"/>
      <color rgb="005A6B7A"/>
      <sz val="11"/>
    </font>
    <font>
      <name val="Calibri"/>
      <color rgb="000A1628"/>
      <sz val="11"/>
    </font>
    <font>
      <name val="Calibri"/>
      <b val="1"/>
      <color rgb="000A1628"/>
      <sz val="11"/>
    </font>
    <font>
      <name val="Calibri"/>
      <i val="1"/>
      <color rgb="00B26A00"/>
      <sz val="10"/>
    </font>
    <font>
      <name val="Calibri"/>
      <b val="1"/>
      <color rgb="00FFD54F"/>
      <sz val="12"/>
    </font>
  </fonts>
  <fills count="7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FF6D5"/>
      </patternFill>
    </fill>
    <fill>
      <patternFill patternType="solid">
        <fgColor rgb="00F1F4F6"/>
      </patternFill>
    </fill>
    <fill>
      <patternFill patternType="solid">
        <fgColor rgb="00FDECEA"/>
      </patternFill>
    </fill>
    <fill>
      <patternFill patternType="solid">
        <fgColor rgb="000A1628"/>
      </patternFill>
    </fill>
  </fills>
  <borders count="6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  <border>
      <left/>
      <right/>
      <top style="thin">
        <color rgb="00D5DBDF"/>
      </top>
      <bottom/>
      <diagonal/>
    </border>
    <border>
      <left/>
      <right style="thin">
        <color rgb="00D5DBDF"/>
      </right>
      <top style="thin">
        <color rgb="00D5DBDF"/>
      </top>
      <bottom/>
      <diagonal/>
    </border>
    <border>
      <left/>
      <right/>
      <top style="thin">
        <color rgb="00D5DBDF"/>
      </top>
      <bottom style="thin">
        <color rgb="00D5DBDF"/>
      </bottom>
      <diagonal/>
    </border>
    <border>
      <left/>
      <right style="thin">
        <color rgb="00D5DBDF"/>
      </right>
      <top style="thin">
        <color rgb="00D5DBDF"/>
      </top>
      <bottom style="thin">
        <color rgb="00D5DBDF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1" applyAlignment="1" pivotButton="0" quotePrefix="0" xfId="0">
      <alignment vertical="center" wrapText="1"/>
    </xf>
    <xf numFmtId="0" fontId="6" fillId="0" borderId="0" pivotButton="0" quotePrefix="0" xfId="0"/>
    <xf numFmtId="0" fontId="7" fillId="0" borderId="1" pivotButton="0" quotePrefix="0" xfId="0"/>
    <xf numFmtId="164" fontId="8" fillId="3" borderId="1" pivotButton="0" quotePrefix="0" xfId="0"/>
    <xf numFmtId="165" fontId="8" fillId="5" borderId="1" pivotButton="0" quotePrefix="0" xfId="0"/>
    <xf numFmtId="164" fontId="0" fillId="4" borderId="1" pivotButton="0" quotePrefix="0" xfId="0"/>
    <xf numFmtId="0" fontId="9" fillId="0" borderId="1" pivotButton="0" quotePrefix="0" xfId="0"/>
    <xf numFmtId="165" fontId="8" fillId="3" borderId="1" pivotButton="0" quotePrefix="0" xfId="0"/>
    <xf numFmtId="164" fontId="7" fillId="4" borderId="1" pivotButton="0" quotePrefix="0" xfId="0"/>
    <xf numFmtId="164" fontId="10" fillId="6" borderId="1" pivotButton="0" quotePrefix="0" xfId="0"/>
    <xf numFmtId="0" fontId="6" fillId="0" borderId="1" pivotButton="0" quotePrefix="0" xfId="0"/>
    <xf numFmtId="166" fontId="0" fillId="4" borderId="1" pivotButton="0" quotePrefix="0" xfId="0"/>
    <xf numFmtId="0" fontId="7" fillId="5" borderId="1" pivotButton="0" quotePrefix="0" xfId="0"/>
    <xf numFmtId="166" fontId="0" fillId="5" borderId="1" pivotButton="0" quotePrefix="0" xfId="0"/>
    <xf numFmtId="164" fontId="0" fillId="5" borderId="1" pivotButton="0" quotePrefix="0" xfId="0"/>
    <xf numFmtId="165" fontId="0" fillId="4" borderId="1" pivotButton="0" quotePrefix="0" xfId="0"/>
    <xf numFmtId="167" fontId="10" fillId="6" borderId="1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各颜色 $/kg —— 45V 前 vs 后（灰氢门槛线）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'图表'!B4</f>
            </strRef>
          </tx>
          <spPr>
            <a:solidFill xmlns:a="http://schemas.openxmlformats.org/drawingml/2006/main">
              <a:srgbClr val="90A4AE"/>
            </a:solidFill>
            <a:ln xmlns:a="http://schemas.openxmlformats.org/drawingml/2006/main">
              <a:prstDash val="solid"/>
            </a:ln>
          </spPr>
          <cat>
            <numRef>
              <f>'图表'!$A$5:$A$9</f>
            </numRef>
          </cat>
          <val>
            <numRef>
              <f>'图表'!$B$5:$B$9</f>
            </numRef>
          </val>
        </ser>
        <ser>
          <idx val="1"/>
          <order val="1"/>
          <tx>
            <strRef>
              <f>'图表'!C4</f>
            </strRef>
          </tx>
          <spPr>
            <a:solidFill xmlns:a="http://schemas.openxmlformats.org/drawingml/2006/main">
              <a:srgbClr val="00BFA5"/>
            </a:solidFill>
            <a:ln xmlns:a="http://schemas.openxmlformats.org/drawingml/2006/main">
              <a:prstDash val="solid"/>
            </a:ln>
          </spPr>
          <cat>
            <numRef>
              <f>'图表'!$A$5:$A$9</f>
            </numRef>
          </cat>
          <val>
            <numRef>
              <f>'图表'!$C$5:$C$9</f>
            </numRef>
          </val>
        </ser>
        <gapWidth val="60"/>
        <axId val="10"/>
        <axId val="100"/>
      </barChart>
      <lineChart>
        <grouping val="standard"/>
        <ser>
          <idx val="2"/>
          <order val="2"/>
          <tx>
            <strRef>
              <f>'图表'!D4</f>
            </strRef>
          </tx>
          <spPr>
            <a:ln xmlns:a="http://schemas.openxmlformats.org/drawingml/2006/main" w="28575">
              <a:solidFill>
                <a:srgbClr val="FFD54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'图表'!$D$5:$D$9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颜色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$/kg H2</a:t>
                </a:r>
              </a:p>
            </rich>
          </tx>
        </title>
        <numFmt formatCode="$#,##0.0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各颜色碳强度 vs 4 公斤 45V 红线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'图表'!E4</f>
            </strRef>
          </tx>
          <spPr>
            <a:solidFill xmlns:a="http://schemas.openxmlformats.org/drawingml/2006/main">
              <a:srgbClr val="78909C"/>
            </a:solidFill>
            <a:ln xmlns:a="http://schemas.openxmlformats.org/drawingml/2006/main">
              <a:prstDash val="solid"/>
            </a:ln>
          </spPr>
          <cat>
            <numRef>
              <f>'图表'!$A$5:$A$9</f>
            </numRef>
          </cat>
          <val>
            <numRef>
              <f>'图表'!$E$5:$E$9</f>
            </numRef>
          </val>
        </ser>
        <dLbls>
          <numFmt formatCode="0.0"/>
          <showVal val="1"/>
        </dLbls>
        <gapWidth val="60"/>
        <axId val="10"/>
        <axId val="100"/>
      </barChart>
      <lineChart>
        <grouping val="standard"/>
        <ser>
          <idx val="1"/>
          <order val="1"/>
          <tx>
            <strRef>
              <f>'图表'!F4</f>
            </strRef>
          </tx>
          <spPr>
            <a:ln xmlns:a="http://schemas.openxmlformats.org/drawingml/2006/main" w="28575">
              <a:solidFill>
                <a:srgbClr val="FF5252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'图表'!$F$5:$F$9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颜色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kg CO2e/kg H2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34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31</row>
      <rowOff>0</rowOff>
    </from>
    <ext cx="6480000" cy="34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7"/>
  <sheetViews>
    <sheetView showGridLines="0" workbookViewId="0">
      <selection activeCell="A1" sqref="A1"/>
    </sheetView>
  </sheetViews>
  <sheetFormatPr baseColWidth="8" defaultRowHeight="15"/>
  <cols>
    <col width="112" customWidth="1" min="1" max="1"/>
  </cols>
  <sheetData>
    <row r="1">
      <c r="A1" s="1" t="inlineStr">
        <is>
          <t>氢能的颜色 —— 技术经济分析（TEA）</t>
        </is>
      </c>
    </row>
    <row r="2">
      <c r="A2" s="2" t="inlineStr">
        <is>
          <t>Bankable ·「这技术靠谱吗？」RB02 · 决定排名的是补贴地图，不是颜色轮</t>
        </is>
      </c>
    </row>
    <row r="3">
      <c r="A3" s="3" t="inlineStr"/>
    </row>
    <row r="4">
      <c r="A4" s="4" t="inlineStr">
        <is>
          <t>这是什么</t>
        </is>
      </c>
    </row>
    <row r="5">
      <c r="A5" s="3" t="inlineStr">
        <is>
          <t>一个跨氢能「颜色」的每公斤成本（$/kg-H2）与碳强度对比模型，并按全生命周期碳强度</t>
        </is>
      </c>
    </row>
    <row r="6">
      <c r="A6" s="3" t="inlineStr">
        <is>
          <t>套用美国 45V 清洁氢生产抵免。它把本期的一个核心思想变成数字：一旦某种颜色的碳强度</t>
        </is>
      </c>
    </row>
    <row r="7">
      <c r="A7" s="3" t="inlineStr">
        <is>
          <t>跨过 4 公斤 CO2e/公斤 这条红线，45V 补贴就能把它的「净」成本拉到灰氢 $1–2/kg 之下</t>
        </is>
      </c>
    </row>
    <row r="8">
      <c r="A8" s="3" t="inlineStr">
        <is>
          <t>—— 决定排名的是补贴，不是化学。</t>
        </is>
      </c>
    </row>
    <row r="9">
      <c r="A9" s="3" t="inlineStr"/>
    </row>
    <row r="10">
      <c r="A10" s="4" t="inlineStr">
        <is>
          <t>如何使用</t>
        </is>
      </c>
    </row>
    <row r="11">
      <c r="A11" s="3" t="inlineStr">
        <is>
          <t>1.  「成本与碳强度」表：只编辑黄色单元格（每种颜色的成本 $/kg、碳强度）。</t>
        </is>
      </c>
    </row>
    <row r="12">
      <c r="A12" s="3" t="inlineStr">
        <is>
          <t>2.  45V 补贴、抵免后净成本、以及与灰氢的差距会自动重算。</t>
        </is>
      </c>
    </row>
    <row r="13">
      <c r="A13" s="3" t="inlineStr">
        <is>
          <t>3.  「45V与碳价」表：45V 四档补贴表（实时）+ 使每种清洁颜色超越灰氢的碳价临界点。</t>
        </is>
      </c>
    </row>
    <row r="14">
      <c r="A14" s="3" t="inlineStr">
        <is>
          <t>4.  在「出处」列为每个输入填写引用来源。</t>
        </is>
      </c>
    </row>
    <row r="15">
      <c r="A15" s="3" t="inlineStr"/>
    </row>
    <row r="16">
      <c r="A16" s="4" t="inlineStr">
        <is>
          <t>图例</t>
        </is>
      </c>
    </row>
    <row r="17">
      <c r="A17" s="3" t="inlineStr">
        <is>
          <t>黄色 = 可修改的输入   灰色 = 计算值   深色 = 核心结果   红色 = 超过 4 公斤红线（无补贴）</t>
        </is>
      </c>
    </row>
    <row r="18">
      <c r="A18" s="3" t="inlineStr"/>
    </row>
    <row r="19">
      <c r="A19" s="4" t="inlineStr">
        <is>
          <t>出处门槛</t>
        </is>
      </c>
    </row>
    <row r="20">
      <c r="A20" s="3" t="inlineStr">
        <is>
          <t>每个输入都可追溯到 research/RB02-hydrogen-colors-PRO.md 中的 [S#]（S1–S15，机构/政府/同行评审）。</t>
        </is>
      </c>
    </row>
    <row r="21">
      <c r="A21" s="3" t="inlineStr">
        <is>
          <t>点估值为所引用区间的示意中值（如灰氢 $1–2/kg → $1.50）。</t>
        </is>
      </c>
    </row>
    <row r="22">
      <c r="A22" s="3" t="inlineStr">
        <is>
          <t>粉氢与白氢故意不给成本数字（粉氢 = 定性；白氢 = 规模化未证实，低置信度）</t>
        </is>
      </c>
    </row>
    <row r="23">
      <c r="A23" s="3" t="inlineStr">
        <is>
          <t>—— 出处门槛禁止发布我们无法背书的 $/kg。</t>
        </is>
      </c>
    </row>
    <row r="24">
      <c r="A24" s="3" t="inlineStr"/>
    </row>
    <row r="25">
      <c r="A25" s="4" t="inlineStr">
        <is>
          <t>免责声明</t>
        </is>
      </c>
    </row>
    <row r="26">
      <c r="A26" s="3" t="inlineStr">
        <is>
          <t>示意性 —— 用于演示 45V 机制，非项目级成本估算。点估值为区间中值。对外使用前需注册工程师/</t>
        </is>
      </c>
    </row>
    <row r="27">
      <c r="A27" s="3" t="inlineStr">
        <is>
          <t>合格评审人签字。仅使用公开来源 —— 不含保密/雇主数据。非投资建议。© Bankable。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52" customWidth="1" min="7" max="7"/>
  </cols>
  <sheetData>
    <row r="1">
      <c r="A1" s="1" t="inlineStr">
        <is>
          <t>各颜色的成本 vs 碳强度 —— 套用美国 45V</t>
        </is>
      </c>
    </row>
    <row r="2">
      <c r="A2" s="2" t="inlineStr">
        <is>
          <t>输入来源截至 2026-06-17（见 research/RB02-hydrogen-colors-PRO.md）· 以 $/kg-H2 为基准 · 点估值为所引用区间的示意中值</t>
        </is>
      </c>
    </row>
    <row r="4">
      <c r="A4" s="5" t="inlineStr">
        <is>
          <t>1 · 各颜色的成本与碳强度</t>
        </is>
      </c>
      <c r="B4" s="6" t="n"/>
      <c r="C4" s="6" t="n"/>
      <c r="D4" s="6" t="n"/>
      <c r="E4" s="6" t="n"/>
      <c r="F4" s="7" t="n"/>
    </row>
    <row r="5" ht="42" customHeight="1">
      <c r="A5" s="8" t="inlineStr">
        <is>
          <t>颜色（制备方式）</t>
        </is>
      </c>
      <c r="B5" s="8" t="inlineStr">
        <is>
          <t>成本 $/kg</t>
        </is>
      </c>
      <c r="C5" s="8" t="inlineStr">
        <is>
          <t>碳强度 kg CO2e/kg</t>
        </is>
      </c>
      <c r="D5" s="8" t="inlineStr">
        <is>
          <t>45V补贴 $/kg</t>
        </is>
      </c>
      <c r="E5" s="8" t="inlineStr">
        <is>
          <t>抵免后净成本 $/kg</t>
        </is>
      </c>
      <c r="F5" s="8" t="inlineStr">
        <is>
          <t>净成本 vs 灰氢</t>
        </is>
      </c>
      <c r="G5" s="9" t="inlineStr">
        <is>
          <t>出处</t>
        </is>
      </c>
    </row>
    <row r="6">
      <c r="A6" s="10" t="inlineStr">
        <is>
          <t>灰氢 —— 天然气重整(SMR)，无捕集（现有方案）</t>
        </is>
      </c>
      <c r="B6" s="11" t="n">
        <v>1.5</v>
      </c>
      <c r="C6" s="12" t="n">
        <v>10.5</v>
      </c>
      <c r="D6" s="13">
        <f>IF(C6&gt;4,0,IF(C6&lt;=0.45,3,IF(C6&lt;=1.5,1.002,IF(C6&lt;=2.5,0.75,0.6))))</f>
        <v/>
      </c>
      <c r="E6" s="13">
        <f>MAX(0,B6-D6)</f>
        <v/>
      </c>
      <c r="F6" s="13">
        <f>E6-$B$6</f>
        <v/>
      </c>
      <c r="G6" s="14" t="inlineStr">
        <is>
          <t>grey $1–2/kg [S9]; CI 9–12 [S7] — midpoints</t>
        </is>
      </c>
    </row>
    <row r="7">
      <c r="A7" s="10" t="inlineStr">
        <is>
          <t>棕/黑氢 —— 煤制氢</t>
        </is>
      </c>
      <c r="B7" s="11" t="n">
        <v>1.5</v>
      </c>
      <c r="C7" s="12" t="n">
        <v>19</v>
      </c>
      <c r="D7" s="13">
        <f>IF(C7&gt;4,0,IF(C7&lt;=0.45,3,IF(C7&lt;=1.5,1.002,IF(C7&lt;=2.5,0.75,0.6))))</f>
        <v/>
      </c>
      <c r="E7" s="13">
        <f>MAX(0,B7-D7)</f>
        <v/>
      </c>
      <c r="F7" s="13">
        <f>E7-$B$6</f>
        <v/>
      </c>
      <c r="G7" s="14" t="inlineStr">
        <is>
          <t>~$1–2/kg; CI ~18–20 (MED) [S7]</t>
        </is>
      </c>
    </row>
    <row r="8">
      <c r="A8" s="10" t="inlineStr">
        <is>
          <t>蓝氢 —— SMR/ATR + 碳捕集(CCS)（诚实情形）</t>
        </is>
      </c>
      <c r="B8" s="11" t="n">
        <v>2.5</v>
      </c>
      <c r="C8" s="15" t="n">
        <v>1.5</v>
      </c>
      <c r="D8" s="13">
        <f>IF(C8&gt;4,0,IF(C8&lt;=0.45,3,IF(C8&lt;=1.5,1.002,IF(C8&lt;=2.5,0.75,0.6))))</f>
        <v/>
      </c>
      <c r="E8" s="13">
        <f>MAX(0,B8-D8)</f>
        <v/>
      </c>
      <c r="F8" s="13">
        <f>E8-$B$6</f>
        <v/>
      </c>
      <c r="G8" s="14" t="inlineStr">
        <is>
          <t>blue $2–3/kg [S9]; CI ~1→&gt;grey, honest case [S8]</t>
        </is>
      </c>
    </row>
    <row r="9">
      <c r="A9" s="10" t="inlineStr">
        <is>
          <t>青绿氢 —— 甲烷热裂解（炭黑能卖出）</t>
        </is>
      </c>
      <c r="B9" s="11" t="n">
        <v>1</v>
      </c>
      <c r="C9" s="15" t="n">
        <v>1</v>
      </c>
      <c r="D9" s="13">
        <f>IF(C9&gt;4,0,IF(C9&lt;=0.45,3,IF(C9&lt;=1.5,1.002,IF(C9&lt;=2.5,0.75,0.6))))</f>
        <v/>
      </c>
      <c r="E9" s="13">
        <f>MAX(0,B9-D9)</f>
        <v/>
      </c>
      <c r="F9" s="13">
        <f>E9-$B$6</f>
        <v/>
      </c>
      <c r="G9" s="14" t="inlineStr">
        <is>
          <t>~$1/kg if carbon black sells [S11]; CI low if heat clean [S11]</t>
        </is>
      </c>
    </row>
    <row r="10">
      <c r="A10" s="10" t="inlineStr">
        <is>
          <t>绿氢 —— 可再生电解（清洁电）</t>
        </is>
      </c>
      <c r="B10" s="11" t="n">
        <v>4.5</v>
      </c>
      <c r="C10" s="15" t="n">
        <v>0.45</v>
      </c>
      <c r="D10" s="13">
        <f>IF(C10&gt;4,0,IF(C10&lt;=0.45,3,IF(C10&lt;=1.5,1.002,IF(C10&lt;=2.5,0.75,0.6))))</f>
        <v/>
      </c>
      <c r="E10" s="13">
        <f>MAX(0,B10-D10)</f>
        <v/>
      </c>
      <c r="F10" s="13">
        <f>E10-$B$6</f>
        <v/>
      </c>
      <c r="G10" s="14" t="inlineStr">
        <is>
          <t>green $3–6(–12)/kg [S2,S9]; ~0 on clean power, set at full-credit line [S3]</t>
        </is>
      </c>
    </row>
    <row r="12">
      <c r="A12" s="2" t="inlineStr">
        <is>
          <t>粉氢（核电电解）：碳近零，同绿氢一样符合 45V；成本由电价决定 —— 未取得独立 $/kg 来源，保持定性。[S3]</t>
        </is>
      </c>
    </row>
    <row r="13">
      <c r="A13" s="2" t="inlineStr">
        <is>
          <t>白氢（地质天然）：碳近零（天然），但规模化开采经济性未证实 —— 低置信度，不发布 $/kg。黑马。[S12]</t>
        </is>
      </c>
    </row>
    <row r="15">
      <c r="A15" s="5" t="inlineStr">
        <is>
          <t>2 · 补贴做了什么</t>
        </is>
      </c>
      <c r="B15" s="6" t="n"/>
      <c r="C15" s="6" t="n"/>
      <c r="D15" s="6" t="n"/>
      <c r="E15" s="6" t="n"/>
      <c r="F15" s="7" t="n"/>
    </row>
    <row r="16">
      <c r="A16" s="10" t="inlineStr">
        <is>
          <t>灰氢现价（门槛）$/kg</t>
        </is>
      </c>
      <c r="B16" s="16">
        <f>E6</f>
        <v/>
      </c>
    </row>
    <row r="17">
      <c r="A17" s="10" t="inlineStr">
        <is>
          <t>绿氢 45V 前成本 $/kg</t>
        </is>
      </c>
      <c r="B17" s="16">
        <f>B10</f>
        <v/>
      </c>
    </row>
    <row r="18">
      <c r="A18" s="10" t="inlineStr">
        <is>
          <t>绿氢 45V 后净成本 $/kg</t>
        </is>
      </c>
      <c r="B18" s="17">
        <f>E10</f>
        <v/>
      </c>
    </row>
    <row r="19">
      <c r="A19" s="10" t="inlineStr">
        <is>
          <t>绿氢净成本 vs 灰氢门槛</t>
        </is>
      </c>
      <c r="B19" s="17">
        <f>E10-E6</f>
        <v/>
      </c>
    </row>
    <row r="21">
      <c r="A21" s="2" t="inlineStr">
        <is>
          <t>读法：灰氢是人人要击败的 $1–2/kg 标杆。诚实绿氢约 $4.5/kg，原始成本输 —— 直到 45V 的 $3/kg（需跨过 ≤0.45 公斤 CO2e/公斤）把净成本拉到约 $1.5/kg，追平甚至低于灰氢。蓝氢首先得跨过 4 公斤红线；灰氢（~10）、棕氢（~18）永远跨不过。这就是整期的主题：4 公斤这条线、而非颜色，决定谁拿钱。区间与置信度：research/RB02-hydrogen-colors-PRO.md。</t>
        </is>
      </c>
    </row>
  </sheetData>
  <mergeCells count="7">
    <mergeCell ref="A2:F2"/>
    <mergeCell ref="A13:G13"/>
    <mergeCell ref="A21:G21"/>
    <mergeCell ref="A1:F1"/>
    <mergeCell ref="A12:G12"/>
    <mergeCell ref="A4:F4"/>
    <mergeCell ref="A15:F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45V 分档 与 碳价临界点</t>
        </is>
      </c>
    </row>
    <row r="3">
      <c r="A3" s="5" t="inlineStr">
        <is>
          <t>1 · 45V 四档补贴表（全生命周期碳强度 → 补贴；满足工资条件的全额倍数）</t>
        </is>
      </c>
      <c r="B3" s="6" t="n"/>
      <c r="C3" s="7" t="n"/>
    </row>
    <row r="4">
      <c r="A4" s="18" t="inlineStr">
        <is>
          <t>全生命周期碳强度区间（kg CO2e/kg H2）</t>
        </is>
      </c>
      <c r="B4" s="18" t="inlineStr">
        <is>
          <t>适用百分比</t>
        </is>
      </c>
      <c r="C4" s="18" t="inlineStr">
        <is>
          <t>补贴 $/kg</t>
        </is>
      </c>
    </row>
    <row r="5">
      <c r="A5" s="10" t="inlineStr">
        <is>
          <t>≤ 0.45（全额）</t>
        </is>
      </c>
      <c r="B5" s="19" t="n">
        <v>1</v>
      </c>
      <c r="C5" s="13" t="n">
        <v>3</v>
      </c>
    </row>
    <row r="6">
      <c r="A6" s="10" t="inlineStr">
        <is>
          <t>&gt; 0.45 至 1.5</t>
        </is>
      </c>
      <c r="B6" s="19" t="n">
        <v>0.334</v>
      </c>
      <c r="C6" s="13" t="n">
        <v>1</v>
      </c>
    </row>
    <row r="7">
      <c r="A7" s="10" t="inlineStr">
        <is>
          <t>&gt; 1.5 至 2.5</t>
        </is>
      </c>
      <c r="B7" s="19" t="n">
        <v>0.25</v>
      </c>
      <c r="C7" s="13" t="n">
        <v>0.75</v>
      </c>
    </row>
    <row r="8">
      <c r="A8" s="10" t="inlineStr">
        <is>
          <t>&gt; 2.5 至 4.0</t>
        </is>
      </c>
      <c r="B8" s="19" t="n">
        <v>0.2</v>
      </c>
      <c r="C8" s="13" t="n">
        <v>0.6</v>
      </c>
    </row>
    <row r="9">
      <c r="A9" s="20" t="inlineStr">
        <is>
          <t>&gt; 4.0（无补贴）</t>
        </is>
      </c>
      <c r="B9" s="21" t="n">
        <v>0</v>
      </c>
      <c r="C9" s="22" t="n">
        <v>0</v>
      </c>
    </row>
    <row r="11">
      <c r="A11" s="2" t="inlineStr">
        <is>
          <t>来源：美国 DOE 45V 资料 + 财政部最终规则（2025年1月），≤0.45 时最高 $3/kg，&gt;4 公斤为零 [S3,S4]。2025 OBBBA 缩短了窗口 —— 须在 2028 年1月1日前开工 [S5]。</t>
        </is>
      </c>
    </row>
    <row r="13">
      <c r="A13" s="5" t="inlineStr">
        <is>
          <t>2 · 碳价临界点 vs 灰氢（不含 45V —— 纯碳价世界）</t>
        </is>
      </c>
      <c r="B13" s="6" t="n"/>
      <c r="C13" s="6" t="n"/>
      <c r="D13" s="7" t="n"/>
    </row>
    <row r="14">
      <c r="A14" s="2" t="inlineStr">
        <is>
          <t>碳价多高时，每种清洁颜色在总成本上击败灰氢？临界点 $/t = （成本差 $/kg）÷（碳强度降低 kg/kg）× 1000。</t>
        </is>
      </c>
    </row>
    <row r="15" ht="30" customHeight="1">
      <c r="A15" s="8" t="inlineStr">
        <is>
          <t>颜色</t>
        </is>
      </c>
      <c r="B15" s="8" t="inlineStr">
        <is>
          <t>与灰氢成本差 $/kg</t>
        </is>
      </c>
      <c r="C15" s="8" t="inlineStr">
        <is>
          <t>与灰氢碳强度差 kg/kg</t>
        </is>
      </c>
      <c r="D15" s="8" t="inlineStr">
        <is>
          <t>临界碳价 $/t CO2</t>
        </is>
      </c>
    </row>
    <row r="16">
      <c r="A16" s="10" t="inlineStr">
        <is>
          <t>蓝氢（诚实）</t>
        </is>
      </c>
      <c r="B16" s="13">
        <f>'成本与碳强度'!B8-'成本与碳强度'!B6</f>
        <v/>
      </c>
      <c r="C16" s="23">
        <f>'成本与碳强度'!C6-'成本与碳强度'!C8</f>
        <v/>
      </c>
      <c r="D16" s="24">
        <f>IF(C16&lt;=0,0,MAX(0,B16/C16*1000))</f>
        <v/>
      </c>
    </row>
    <row r="17">
      <c r="A17" s="10" t="inlineStr">
        <is>
          <t>青绿氢</t>
        </is>
      </c>
      <c r="B17" s="13">
        <f>'成本与碳强度'!B9-'成本与碳强度'!B6</f>
        <v/>
      </c>
      <c r="C17" s="23">
        <f>'成本与碳强度'!C6-'成本与碳强度'!C9</f>
        <v/>
      </c>
      <c r="D17" s="24">
        <f>IF(C17&lt;=0,0,MAX(0,B17/C17*1000))</f>
        <v/>
      </c>
    </row>
    <row r="18">
      <c r="A18" s="10" t="inlineStr">
        <is>
          <t>绿氢</t>
        </is>
      </c>
      <c r="B18" s="13">
        <f>'成本与碳强度'!B10-'成本与碳强度'!B6</f>
        <v/>
      </c>
      <c r="C18" s="23">
        <f>'成本与碳强度'!C6-'成本与碳强度'!C10</f>
        <v/>
      </c>
      <c r="D18" s="24">
        <f>IF(C18&lt;=0,0,MAX(0,B18/C18*1000))</f>
        <v/>
      </c>
    </row>
    <row r="20">
      <c r="A20" s="2" t="inlineStr">
        <is>
          <t>参照点：欧盟 ETS 曾约 €60–90/t；美国 45Q 对封存 CO2 付 $85/t [S6]。临界点低于这些水平时，该清洁颜色仅凭碳价就能赢 —— 无需任何生产补贴。比灰氢更便宜的颜色（青绿氢若炭能卖出）临界点 ≤ $0。</t>
        </is>
      </c>
    </row>
  </sheetData>
  <mergeCells count="6">
    <mergeCell ref="A11:C11"/>
    <mergeCell ref="A1:C1"/>
    <mergeCell ref="A20:D20"/>
    <mergeCell ref="A3:C3"/>
    <mergeCell ref="A13:D13"/>
    <mergeCell ref="A14:D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氢能颜色 —— 成本与 45V 的翻转</t>
        </is>
      </c>
    </row>
    <row r="2">
      <c r="A2" s="2" t="inlineStr">
        <is>
          <t>柱 = 各颜色 $/kg（示意中值）。金色线 = 灰氢门槛（$1–2/kg）。看绿氢在 45V 后跨到线以下。</t>
        </is>
      </c>
    </row>
    <row r="4">
      <c r="A4" s="9" t="inlineStr">
        <is>
          <t>颜色</t>
        </is>
      </c>
      <c r="B4" s="9" t="inlineStr">
        <is>
          <t>45V 前成本 $/kg</t>
        </is>
      </c>
      <c r="C4" s="9" t="inlineStr">
        <is>
          <t>45V 后净成本 $/kg</t>
        </is>
      </c>
      <c r="D4" s="9" t="inlineStr">
        <is>
          <t>灰氢门槛 $/kg</t>
        </is>
      </c>
      <c r="E4" s="9" t="inlineStr">
        <is>
          <t>碳强度 kg CO2e/kg</t>
        </is>
      </c>
      <c r="F4" s="9" t="inlineStr">
        <is>
          <t>45V 红线（4 公斤）</t>
        </is>
      </c>
    </row>
    <row r="5">
      <c r="A5" t="inlineStr">
        <is>
          <t>灰</t>
        </is>
      </c>
      <c r="B5" s="25">
        <f>'成本与碳强度'!B6</f>
        <v/>
      </c>
      <c r="C5" s="25">
        <f>'成本与碳强度'!E6</f>
        <v/>
      </c>
      <c r="D5" s="25" t="n">
        <v>2</v>
      </c>
      <c r="E5" s="26">
        <f>'成本与碳强度'!C6</f>
        <v/>
      </c>
      <c r="F5" s="26" t="n">
        <v>4</v>
      </c>
    </row>
    <row r="6">
      <c r="A6" t="inlineStr">
        <is>
          <t>棕</t>
        </is>
      </c>
      <c r="B6" s="25">
        <f>'成本与碳强度'!B7</f>
        <v/>
      </c>
      <c r="C6" s="25">
        <f>'成本与碳强度'!E7</f>
        <v/>
      </c>
      <c r="D6" s="25" t="n">
        <v>2</v>
      </c>
      <c r="E6" s="26">
        <f>'成本与碳强度'!C7</f>
        <v/>
      </c>
      <c r="F6" s="26" t="n">
        <v>4</v>
      </c>
    </row>
    <row r="7">
      <c r="A7" t="inlineStr">
        <is>
          <t>蓝</t>
        </is>
      </c>
      <c r="B7" s="25">
        <f>'成本与碳强度'!B8</f>
        <v/>
      </c>
      <c r="C7" s="25">
        <f>'成本与碳强度'!E8</f>
        <v/>
      </c>
      <c r="D7" s="25" t="n">
        <v>2</v>
      </c>
      <c r="E7" s="26">
        <f>'成本与碳强度'!C8</f>
        <v/>
      </c>
      <c r="F7" s="26" t="n">
        <v>4</v>
      </c>
    </row>
    <row r="8">
      <c r="A8" t="inlineStr">
        <is>
          <t>青绿</t>
        </is>
      </c>
      <c r="B8" s="25">
        <f>'成本与碳强度'!B9</f>
        <v/>
      </c>
      <c r="C8" s="25">
        <f>'成本与碳强度'!E9</f>
        <v/>
      </c>
      <c r="D8" s="25" t="n">
        <v>2</v>
      </c>
      <c r="E8" s="26">
        <f>'成本与碳强度'!C9</f>
        <v/>
      </c>
      <c r="F8" s="26" t="n">
        <v>4</v>
      </c>
    </row>
    <row r="9">
      <c r="A9" t="inlineStr">
        <is>
          <t>绿</t>
        </is>
      </c>
      <c r="B9" s="25">
        <f>'成本与碳强度'!B10</f>
        <v/>
      </c>
      <c r="C9" s="25">
        <f>'成本与碳强度'!E10</f>
        <v/>
      </c>
      <c r="D9" s="25" t="n">
        <v>2</v>
      </c>
      <c r="E9" s="26">
        <f>'成本与碳强度'!C10</f>
        <v/>
      </c>
      <c r="F9" s="26" t="n">
        <v>4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2026-06-17T14:54:09Z</dcterms:created>
  <dcterms:modified xmlns:dcterms="http://purl.org/dc/terms/" xmlns:xsi="http://www.w3.org/2001/XMLSchema-instance" xsi:type="dcterms:W3CDTF">2026-06-17T14:54:09Z</dcterms:modified>
</cp:coreProperties>
</file>