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Matrix" sheetId="2" state="visible" r:id="rId2"/>
    <sheet xmlns:r="http://schemas.openxmlformats.org/officeDocument/2006/relationships" name="Site Matcher" sheetId="3" state="visible" r:id="rId3"/>
    <sheet xmlns:r="http://schemas.openxmlformats.org/officeDocument/2006/relationships" name="Source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b val="1"/>
      <color rgb="000A1628"/>
      <sz val="18"/>
    </font>
    <font>
      <name val="Calibri"/>
      <color rgb="000A1628"/>
      <sz val="11"/>
    </font>
    <font>
      <name val="Calibri"/>
      <i val="1"/>
      <color rgb="005A6B7A"/>
      <sz val="11"/>
    </font>
    <font>
      <name val="Calibri"/>
      <b val="1"/>
      <color rgb="00FFFFFF"/>
      <sz val="12"/>
    </font>
    <font>
      <name val="Calibri"/>
      <b val="1"/>
      <color rgb="000A1628"/>
      <sz val="11"/>
    </font>
    <font>
      <name val="Calibri"/>
      <i val="1"/>
      <color rgb="00B26A00"/>
      <sz val="10"/>
    </font>
  </fonts>
  <fills count="5">
    <fill>
      <patternFill/>
    </fill>
    <fill>
      <patternFill patternType="gray125"/>
    </fill>
    <fill>
      <patternFill patternType="solid">
        <fgColor rgb="0000BFA5"/>
      </patternFill>
    </fill>
    <fill>
      <patternFill patternType="solid">
        <fgColor rgb="00F1F4F6"/>
      </patternFill>
    </fill>
    <fill>
      <patternFill patternType="solid">
        <fgColor rgb="00FFF6D5"/>
      </patternFill>
    </fill>
  </fills>
  <borders count="6">
    <border>
      <left/>
      <right/>
      <top/>
      <bottom/>
      <diagonal/>
    </border>
    <border>
      <left style="thin">
        <color rgb="00D5DBDF"/>
      </left>
      <right style="thin">
        <color rgb="00D5DBDF"/>
      </right>
      <top style="thin">
        <color rgb="00D5DBDF"/>
      </top>
      <bottom style="thin">
        <color rgb="00D5DBDF"/>
      </bottom>
    </border>
    <border>
      <left/>
      <right/>
      <top style="thin">
        <color rgb="00D5DBDF"/>
      </top>
      <bottom/>
      <diagonal/>
    </border>
    <border>
      <left/>
      <right style="thin">
        <color rgb="00D5DBDF"/>
      </right>
      <top style="thin">
        <color rgb="00D5DBDF"/>
      </top>
      <bottom/>
      <diagonal/>
    </border>
    <border>
      <left/>
      <right/>
      <top style="thin">
        <color rgb="00D5DBDF"/>
      </top>
      <bottom style="thin">
        <color rgb="00D5DBDF"/>
      </bottom>
      <diagonal/>
    </border>
    <border>
      <left/>
      <right style="thin">
        <color rgb="00D5DBDF"/>
      </right>
      <top style="thin">
        <color rgb="00D5DBDF"/>
      </top>
      <bottom style="thin">
        <color rgb="00D5DBDF"/>
      </bottom>
      <diagonal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pivotButton="0" quotePrefix="0" xfId="0"/>
    <xf numFmtId="0" fontId="2" fillId="0" borderId="0" applyAlignment="1" pivotButton="0" quotePrefix="0" xfId="0">
      <alignment vertical="top" wrapText="1"/>
    </xf>
    <xf numFmtId="0" fontId="3" fillId="0" borderId="0" applyAlignment="1" pivotButton="0" quotePrefix="0" xfId="0">
      <alignment vertical="top" wrapText="1"/>
    </xf>
    <xf numFmtId="0" fontId="4" fillId="2" borderId="1" pivotButton="0" quotePrefix="0" xfId="0"/>
    <xf numFmtId="0" fontId="5" fillId="0" borderId="1" applyAlignment="1" pivotButton="0" quotePrefix="0" xfId="0">
      <alignment vertical="top" wrapText="1"/>
    </xf>
    <xf numFmtId="0" fontId="2" fillId="0" borderId="1" applyAlignment="1" pivotButton="0" quotePrefix="0" xfId="0">
      <alignment vertical="top" wrapText="1"/>
    </xf>
    <xf numFmtId="0" fontId="6" fillId="0" borderId="1" applyAlignment="1" pivotButton="0" quotePrefix="0" xfId="0">
      <alignment vertical="top" wrapText="1"/>
    </xf>
    <xf numFmtId="0" fontId="5" fillId="3" borderId="1" applyAlignment="1" pivotButton="0" quotePrefix="0" xfId="0">
      <alignment vertical="top" wrapText="1"/>
    </xf>
    <xf numFmtId="0" fontId="2" fillId="0" borderId="1" pivotButton="0" quotePrefix="0" xfId="0"/>
    <xf numFmtId="0" fontId="5" fillId="4" borderId="1" pivotButton="0" quotePrefix="0" xfId="0"/>
    <xf numFmtId="0" fontId="4" fillId="2" borderId="0" pivotButton="0" quotePrefix="0" xfId="0"/>
    <xf numFmtId="0" fontId="5" fillId="0" borderId="1" pivotButton="0" quotePrefix="0" xfId="0"/>
    <xf numFmtId="0" fontId="5" fillId="3" borderId="1" pivotButton="0" quotePrefix="0" xfId="0"/>
    <xf numFmtId="0" fontId="0" fillId="0" borderId="4" pivotButton="0" quotePrefix="0" xfId="0"/>
    <xf numFmtId="0" fontId="0" fillId="0" borderId="5" pivotButton="0" quotePrefix="0" xfId="0"/>
    <xf numFmtId="0" fontId="6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7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s="1" t="inlineStr">
        <is>
          <t>Which electrolyser is the real bet? — the workbook</t>
        </is>
      </c>
    </row>
    <row r="3">
      <c r="A3" s="2" t="inlineStr">
        <is>
          <t>• Companion to the Bankable teardown (bankable.show). Built by an engineer with over a decade commercializing first-of-a-kind energy technology.</t>
        </is>
      </c>
    </row>
    <row r="4">
      <c r="A4" s="2" t="inlineStr">
        <is>
          <t>• Sheet 1 (Matrix): the four machines on the same yardsticks — every row cited [S#] to the public research file.</t>
        </is>
      </c>
    </row>
    <row r="5">
      <c r="A5" s="2" t="inlineStr">
        <is>
          <t>• Sheet 2 (Site Matcher): set the YELLOW cells to describe YOUR site; the machines re-rank. Directional screen, not engineering.</t>
        </is>
      </c>
    </row>
    <row r="6">
      <c r="A6" s="2" t="inlineStr">
        <is>
          <t>• The one line: cheap, flexible, durable, metal-light — every electrolyser gives you three. None gives you all four.</t>
        </is>
      </c>
    </row>
    <row r="7">
      <c r="A7" s="3" t="inlineStr">
        <is>
          <t>• ILLUSTRATIVE, public data only. Pending qualified-reviewer sign-off for any external use. Not investment advice; we judge technologies, never stocks.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4"/>
  <sheetViews>
    <sheetView workbookViewId="0">
      <selection activeCell="A1" sqref="A1"/>
    </sheetView>
  </sheetViews>
  <sheetFormatPr baseColWidth="8" defaultRowHeight="15"/>
  <cols>
    <col width="26" customWidth="1" min="1" max="1"/>
    <col width="34" customWidth="1" min="2" max="2"/>
    <col width="34" customWidth="1" min="3" max="3"/>
    <col width="34" customWidth="1" min="4" max="4"/>
    <col width="32" customWidth="1" min="5" max="5"/>
    <col width="14" customWidth="1" min="6" max="6"/>
  </cols>
  <sheetData>
    <row r="1">
      <c r="A1" s="1" t="inlineStr">
        <is>
          <t>The Four Machines — same yardsticks</t>
        </is>
      </c>
    </row>
    <row r="3">
      <c r="A3" s="4" t="inlineStr">
        <is>
          <t>Yardstick</t>
        </is>
      </c>
      <c r="B3" s="4" t="inlineStr">
        <is>
          <t>Alkaline (AWE)</t>
        </is>
      </c>
      <c r="C3" s="4" t="inlineStr">
        <is>
          <t>PEM</t>
        </is>
      </c>
      <c r="D3" s="4" t="inlineStr">
        <is>
          <t>Solid oxide (SOEC)</t>
        </is>
      </c>
      <c r="E3" s="4" t="inlineStr">
        <is>
          <t>AEM</t>
        </is>
      </c>
      <c r="F3" s="4" t="inlineStr">
        <is>
          <t>Source</t>
        </is>
      </c>
    </row>
    <row r="4">
      <c r="A4" s="5" t="inlineStr">
        <is>
          <t>Charge carrier / electrolyte</t>
        </is>
      </c>
      <c r="B4" s="6" t="inlineStr">
        <is>
          <t>OH⁻ · liquid KOH + porous separator</t>
        </is>
      </c>
      <c r="C4" s="6" t="inlineStr">
        <is>
          <t>H⁺ · solid acid membrane</t>
        </is>
      </c>
      <c r="D4" s="6" t="inlineStr">
        <is>
          <t>O²⁻ · hot ceramic</t>
        </is>
      </c>
      <c r="E4" s="6" t="inlineStr">
        <is>
          <t>OH⁻ · solid alkaline membrane</t>
        </is>
      </c>
      <c r="F4" s="7" t="inlineStr">
        <is>
          <t>[S9]</t>
        </is>
      </c>
    </row>
    <row r="5">
      <c r="A5" s="5" t="inlineStr">
        <is>
          <t>Operating temperature</t>
        </is>
      </c>
      <c r="B5" s="6" t="inlineStr">
        <is>
          <t>60–90 °C</t>
        </is>
      </c>
      <c r="C5" s="6" t="inlineStr">
        <is>
          <t>50–80 °C</t>
        </is>
      </c>
      <c r="D5" s="6" t="inlineStr">
        <is>
          <t>600–850 °C</t>
        </is>
      </c>
      <c r="E5" s="6" t="inlineStr">
        <is>
          <t>40–60 °C</t>
        </is>
      </c>
      <c r="F5" s="7" t="inlineStr">
        <is>
          <t>[S9]</t>
        </is>
      </c>
    </row>
    <row r="6">
      <c r="A6" s="5" t="inlineStr">
        <is>
          <t>Installed CAPEX, $/kW</t>
        </is>
      </c>
      <c r="B6" s="6" t="inlineStr">
        <is>
          <t>~$2,000 West · $750–1,300 China</t>
        </is>
      </c>
      <c r="C6" s="6" t="inlineStr">
        <is>
          <t>~$2,400–2,450 West</t>
        </is>
      </c>
      <c r="D6" s="6" t="inlineStr">
        <is>
          <t>$2,000–3,000 (pilot)</t>
        </is>
      </c>
      <c r="E6" s="6" t="inlineStr">
        <is>
          <t>early stage</t>
        </is>
      </c>
      <c r="F6" s="7" t="inlineStr">
        <is>
          <t>[S1][S3]</t>
        </is>
      </c>
    </row>
    <row r="7">
      <c r="A7" s="5" t="inlineStr">
        <is>
          <t>Electricity, kWh/kg H₂</t>
        </is>
      </c>
      <c r="B7" s="6" t="inlineStr">
        <is>
          <t>~50–55</t>
        </is>
      </c>
      <c r="C7" s="6" t="inlineStr">
        <is>
          <t>~50–55</t>
        </is>
      </c>
      <c r="D7" s="6" t="inlineStr">
        <is>
          <t>~37–42 (heat-assisted, 80–90% eff.)</t>
        </is>
      </c>
      <c r="E7" s="6" t="inlineStr">
        <is>
          <t>PEM-like target</t>
        </is>
      </c>
      <c r="F7" s="7" t="inlineStr">
        <is>
          <t>[S5][S12]</t>
        </is>
      </c>
    </row>
    <row r="8">
      <c r="A8" s="5" t="inlineStr">
        <is>
          <t>Stack lifetime, hours</t>
        </is>
      </c>
      <c r="B8" s="6" t="inlineStr">
        <is>
          <t>60,000–90,000</t>
        </is>
      </c>
      <c r="C8" s="6" t="inlineStr">
        <is>
          <t>60,000–80,000</t>
        </is>
      </c>
      <c r="D8" s="6" t="inlineStr">
        <is>
          <t>~20,000 demonstrated</t>
        </is>
      </c>
      <c r="E8" s="6" t="inlineStr">
        <is>
          <t>~1,000 proven</t>
        </is>
      </c>
      <c r="F8" s="7" t="inlineStr">
        <is>
          <t>[S3][S5][S6]</t>
        </is>
      </c>
    </row>
    <row r="9">
      <c r="A9" s="5" t="inlineStr">
        <is>
          <t>Minimum load / flexibility</t>
        </is>
      </c>
      <c r="B9" s="6" t="inlineStr">
        <is>
          <t>classic ~20% floor; modern 5–100%, ~10%/s ramp</t>
        </is>
      </c>
      <c r="C9" s="6" t="inlineStr">
        <is>
          <t>~5%, sub-second response</t>
        </is>
      </c>
      <c r="D9" s="6" t="inlineStr">
        <is>
          <t>poor cycling (thermal inertia)</t>
        </is>
      </c>
      <c r="E9" s="6" t="inlineStr">
        <is>
          <t>aims PEM-like</t>
        </is>
      </c>
      <c r="F9" s="7" t="inlineStr">
        <is>
          <t>[S7][S8]</t>
        </is>
      </c>
    </row>
    <row r="10">
      <c r="A10" s="5" t="inlineStr">
        <is>
          <t>Current density (footprint)</t>
        </is>
      </c>
      <c r="B10" s="6" t="inlineStr">
        <is>
          <t>~0.2–0.5 A/cm² (bulky)</t>
        </is>
      </c>
      <c r="C10" s="6" t="inlineStr">
        <is>
          <t>1–6 A/cm² (compact)</t>
        </is>
      </c>
      <c r="D10" s="6" t="inlineStr">
        <is>
          <t>moderate</t>
        </is>
      </c>
      <c r="E10" s="6" t="inlineStr">
        <is>
          <t>~0.2 A/cm²</t>
        </is>
      </c>
      <c r="F10" s="7" t="inlineStr">
        <is>
          <t>[S8][S6]</t>
        </is>
      </c>
    </row>
    <row r="11">
      <c r="A11" s="5" t="inlineStr">
        <is>
          <t>Key materials</t>
        </is>
      </c>
      <c r="B11" s="6" t="inlineStr">
        <is>
          <t>nickel — no PGM</t>
        </is>
      </c>
      <c r="C11" s="6" t="inlineStr">
        <is>
          <t>iridium + platinum (scarce)</t>
        </is>
      </c>
      <c r="D11" s="6" t="inlineStr">
        <is>
          <t>ceramics + nickel — no PGM</t>
        </is>
      </c>
      <c r="E11" s="6" t="inlineStr">
        <is>
          <t>Ni/Co — no PGM</t>
        </is>
      </c>
      <c r="F11" s="7" t="inlineStr">
        <is>
          <t>[S2][S4]</t>
        </is>
      </c>
    </row>
    <row r="12">
      <c r="A12" s="5" t="inlineStr">
        <is>
          <t>Water demand</t>
        </is>
      </c>
      <c r="B12" s="6" t="inlineStr">
        <is>
          <t>treated (demineralized)</t>
        </is>
      </c>
      <c r="C12" s="6" t="inlineStr">
        <is>
          <t>ultrapure ASTM Type I; chloride &lt;0.01 ppm</t>
        </is>
      </c>
      <c r="D12" s="6" t="inlineStr">
        <is>
          <t>steam feed</t>
        </is>
      </c>
      <c r="E12" s="6" t="inlineStr">
        <is>
          <t>water / dilute KOH</t>
        </is>
      </c>
      <c r="F12" s="7" t="inlineStr">
        <is>
          <t>[S13][S14]</t>
        </is>
      </c>
    </row>
    <row r="13">
      <c r="A13" s="5" t="inlineStr">
        <is>
          <t>Maturity / mfg share</t>
        </is>
      </c>
      <c r="B13" s="6" t="inlineStr">
        <is>
          <t>TRL 9 · ~75% of manufacturing</t>
        </is>
      </c>
      <c r="C13" s="6" t="inlineStr">
        <is>
          <t>TRL 8–9 · ~22%</t>
        </is>
      </c>
      <c r="D13" s="6" t="inlineStr">
        <is>
          <t>TRL 6–7 · Topsoe/Sunfire/Bloom</t>
        </is>
      </c>
      <c r="E13" s="6" t="inlineStr">
        <is>
          <t>TRL 5–6 · Enapter first</t>
        </is>
      </c>
      <c r="F13" s="7" t="inlineStr">
        <is>
          <t>[S1][S3][S5][S6]</t>
        </is>
      </c>
    </row>
    <row r="14">
      <c r="A14" s="5" t="inlineStr">
        <is>
          <t>Verdict</t>
        </is>
      </c>
      <c r="B14" s="8" t="inlineStr">
        <is>
          <t>REAL BET — today's workhorse</t>
        </is>
      </c>
      <c r="C14" s="8" t="inlineStr">
        <is>
          <t>REAL BET — the flexible future</t>
        </is>
      </c>
      <c r="D14" s="8" t="inlineStr">
        <is>
          <t>WATCH — needs cheap heat + durability</t>
        </is>
      </c>
      <c r="E14" s="8" t="inlineStr">
        <is>
          <t>NOT YET — highest upside, least proven</t>
        </is>
      </c>
      <c r="F14" s="7" t="inlineStr">
        <is>
          <t>episode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5"/>
  <sheetViews>
    <sheetView workbookViewId="0">
      <selection activeCell="A1" sqref="A1"/>
    </sheetView>
  </sheetViews>
  <sheetFormatPr baseColWidth="8" defaultRowHeight="15"/>
  <cols>
    <col width="64" customWidth="1" min="1" max="1"/>
    <col width="22" customWidth="1" min="2" max="2"/>
    <col width="22" customWidth="1" min="3" max="3"/>
    <col width="22" customWidth="1" min="4" max="4"/>
    <col width="22" customWidth="1" min="5" max="5"/>
  </cols>
  <sheetData>
    <row r="1">
      <c r="A1" s="1" t="inlineStr">
        <is>
          <t>Site Matcher — read the site, choose the configuration</t>
        </is>
      </c>
    </row>
    <row r="2">
      <c r="A2" s="3" t="inlineStr">
        <is>
          <t>Set the YELLOW cells (1 = yes, 0 = no). Scores are a DIRECTIONAL screen of fit, not engineering. AEM is scored 0 by design — track it, don't buy it yet.</t>
        </is>
      </c>
    </row>
    <row r="4">
      <c r="A4" s="9" t="inlineStr">
        <is>
          <t>Power is FIRM (hydro / grid baseload)? 1=yes, 0=variable solar/wind</t>
        </is>
      </c>
      <c r="B4" s="10" t="n">
        <v>1</v>
      </c>
    </row>
    <row r="5">
      <c r="A5" s="9" t="inlineStr">
        <is>
          <t>Land / footprint is tight? 1=yes</t>
        </is>
      </c>
      <c r="B5" s="10" t="n">
        <v>0</v>
      </c>
    </row>
    <row r="6">
      <c r="A6" s="9" t="inlineStr">
        <is>
          <t>High-purity H₂ needed downstream? 1=yes</t>
        </is>
      </c>
      <c r="B6" s="10" t="n">
        <v>0</v>
      </c>
    </row>
    <row r="7">
      <c r="A7" s="9" t="inlineStr">
        <is>
          <t>Cheap heat next door (nuclear / steel / steam)? 1=yes</t>
        </is>
      </c>
      <c r="B7" s="10" t="n">
        <v>0</v>
      </c>
    </row>
    <row r="8">
      <c r="A8" s="9" t="inlineStr">
        <is>
          <t>Cost is the #1 driver? 1=yes</t>
        </is>
      </c>
      <c r="B8" s="10" t="n">
        <v>1</v>
      </c>
    </row>
    <row r="11">
      <c r="A11" s="11" t="inlineStr">
        <is>
          <t>Fit score</t>
        </is>
      </c>
      <c r="B11" s="11" t="inlineStr">
        <is>
          <t>Reading</t>
        </is>
      </c>
    </row>
    <row r="12">
      <c r="A12" s="12" t="inlineStr">
        <is>
          <t>Alkaline (AWE)</t>
        </is>
      </c>
      <c r="B12" s="13">
        <f>3*$B$4 + 2*$B$8 - 2*$B$5 - 2*(1-$B$4)</f>
        <v/>
      </c>
      <c r="C12" s="6" t="inlineStr">
        <is>
          <t>Wins on firm, cost-first sites — its ~20% floor never bites when the power is steady.</t>
        </is>
      </c>
      <c r="D12" s="14" t="n"/>
      <c r="E12" s="15" t="n"/>
    </row>
    <row r="13">
      <c r="A13" s="12" t="inlineStr">
        <is>
          <t>PEM</t>
        </is>
      </c>
      <c r="B13" s="13">
        <f>3*(1-$B$4) + 2*$B$5 + 2*$B$6 + 1*(1-$B$8)</f>
        <v/>
      </c>
      <c r="C13" s="6" t="inlineStr">
        <is>
          <t>Pays for itself when the power bounces or space/purity matter — budget the iridium supply question.</t>
        </is>
      </c>
      <c r="D13" s="14" t="n"/>
      <c r="E13" s="15" t="n"/>
    </row>
    <row r="14">
      <c r="A14" s="12" t="inlineStr">
        <is>
          <t>Solid oxide (SOEC)</t>
        </is>
      </c>
      <c r="B14" s="13">
        <f>5*$B$7 - 2*(1-$B$4)</f>
        <v/>
      </c>
      <c r="C14" s="6" t="inlineStr">
        <is>
          <t>Only pencils next to cheap heat, and only once stack life clears the gate.</t>
        </is>
      </c>
      <c r="D14" s="14" t="n"/>
      <c r="E14" s="15" t="n"/>
    </row>
    <row r="15">
      <c r="A15" s="12" t="inlineStr">
        <is>
          <t>AEM</t>
        </is>
      </c>
      <c r="B15" s="13">
        <f>0</f>
        <v/>
      </c>
      <c r="C15" s="6" t="inlineStr">
        <is>
          <t>Not yet — revisit when membrane lifetime is proven at tens of thousands of hours.</t>
        </is>
      </c>
      <c r="D15" s="14" t="n"/>
      <c r="E15" s="15" t="n"/>
    </row>
  </sheetData>
  <mergeCells count="4">
    <mergeCell ref="C12:E12"/>
    <mergeCell ref="C14:E14"/>
    <mergeCell ref="C15:E15"/>
    <mergeCell ref="C13:E13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8" customWidth="1" min="1" max="1"/>
    <col width="100" customWidth="1" min="2" max="2"/>
  </cols>
  <sheetData>
    <row r="1">
      <c r="A1" s="1" t="inlineStr">
        <is>
          <t>Sources (keyed to research/RB03-electrolyser-PRO.md)</t>
        </is>
      </c>
    </row>
    <row r="3">
      <c r="A3" s="16" t="inlineStr">
        <is>
          <t>S1</t>
        </is>
      </c>
      <c r="B3" s="2" t="inlineStr">
        <is>
          <t>IEA — Global Hydrogen Review 2025 (installed capacity, China shares, CAPEX ranges)</t>
        </is>
      </c>
    </row>
    <row r="4">
      <c r="A4" s="16" t="inlineStr">
        <is>
          <t>S3</t>
        </is>
      </c>
      <c r="B4" s="2" t="inlineStr">
        <is>
          <t>ts2.tech 2025 comparison · World Bank electrolyser technical report (CAPEX, lifetimes, mfg share)</t>
        </is>
      </c>
    </row>
    <row r="5">
      <c r="A5" s="16" t="inlineStr">
        <is>
          <t>S4</t>
        </is>
      </c>
      <c r="B5" s="2" t="inlineStr">
        <is>
          <t>Kiemel et al., Int. J. Hydrogen Energy — iridium demand · WPIC perspectives</t>
        </is>
      </c>
    </row>
    <row r="6">
      <c r="A6" s="16" t="inlineStr">
        <is>
          <t>S5</t>
        </is>
      </c>
      <c r="B6" s="2" t="inlineStr">
        <is>
          <t>SOEC lifetime &amp; performance (IJHE 2025) · NETL · Topsoe / Sunfire / Bloom Energy</t>
        </is>
      </c>
    </row>
    <row r="7">
      <c r="A7" s="16" t="inlineStr">
        <is>
          <t>S6</t>
        </is>
      </c>
      <c r="B7" s="2" t="inlineStr">
        <is>
          <t>Ammonia Energy Association — AEM technology status · RSC durability review · Enapter</t>
        </is>
      </c>
    </row>
    <row r="8">
      <c r="A8" s="16" t="inlineStr">
        <is>
          <t>S7</t>
        </is>
      </c>
      <c r="B8" s="2" t="inlineStr">
        <is>
          <t>Dynamic operation of water electrolyzers (RSER review) · arXiv alkaline balancing-capacity study</t>
        </is>
      </c>
    </row>
    <row r="9">
      <c r="A9" s="16" t="inlineStr">
        <is>
          <t>S8</t>
        </is>
      </c>
      <c r="B9" s="2" t="inlineStr">
        <is>
          <t>Comparative alkaline-vs-PEM studies (Applied Energy 2024) — current density, gas crossover</t>
        </is>
      </c>
    </row>
    <row r="10">
      <c r="A10" s="16" t="inlineStr">
        <is>
          <t>S9</t>
        </is>
      </c>
      <c r="B10" s="2" t="inlineStr">
        <is>
          <t>Type operating windows/materials — Enagás electrolysis observatory (Dec 2025) + reviews</t>
        </is>
      </c>
    </row>
    <row r="11">
      <c r="A11" s="16" t="inlineStr">
        <is>
          <t>S12</t>
        </is>
      </c>
      <c r="B11" s="2" t="inlineStr">
        <is>
          <t>Electrolysis energy baseline — 39.4 kWh/kg HHV floor; ~50–55 kWh/kg real</t>
        </is>
      </c>
    </row>
    <row r="12">
      <c r="A12" s="16" t="inlineStr">
        <is>
          <t>S13</t>
        </is>
      </c>
      <c r="B12" s="2" t="inlineStr">
        <is>
          <t>RMI · WIREs Energy &amp; Environment — water consumption (9 L stoichiometric → 20–30 L real)</t>
        </is>
      </c>
    </row>
    <row r="13">
      <c r="A13" s="16" t="inlineStr">
        <is>
          <t>S14</t>
        </is>
      </c>
      <c r="B13" s="2" t="inlineStr">
        <is>
          <t>RSC Sust. Energy &amp; Fuels — impurity impacts · ASTM Type I feed-water specs</t>
        </is>
      </c>
    </row>
    <row r="14">
      <c r="A14" s="16" t="inlineStr">
        <is>
          <t>S17</t>
        </is>
      </c>
      <c r="B14" s="2" t="inlineStr">
        <is>
          <t>Nubian Sandstone Aquifer · Great Artesian Basin — fossil groundwater context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2026-07-10T14:16:34Z</dcterms:created>
  <dcterms:modified xmlns:dcterms="http://purl.org/dc/terms/" xmlns:xsi="http://www.w3.org/2001/XMLSchema-instance" xsi:type="dcterms:W3CDTF">2026-07-10T14:16:34Z</dcterms:modified>
</cp:coreProperties>
</file>