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Cost &amp; Carbon (TEA)" sheetId="2" state="visible" r:id="rId2"/>
    <sheet xmlns:r="http://schemas.openxmlformats.org/officeDocument/2006/relationships" name="45V &amp; Carbon Price" sheetId="3" state="visible" r:id="rId3"/>
    <sheet xmlns:r="http://schemas.openxmlformats.org/officeDocument/2006/relationships" name="Char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0.0"/>
    <numFmt numFmtId="166" formatCode="0.0%"/>
    <numFmt numFmtId="167" formatCode="$#,##0"/>
  </numFmts>
  <fonts count="11">
    <font>
      <name val="Calibri"/>
      <family val="2"/>
      <color theme="1"/>
      <sz val="11"/>
      <scheme val="minor"/>
    </font>
    <font>
      <name val="Calibri"/>
      <b val="1"/>
      <color rgb="000A1628"/>
      <sz val="18"/>
    </font>
    <font>
      <name val="Calibri"/>
      <i val="1"/>
      <color rgb="005A6B7A"/>
      <sz val="11"/>
    </font>
    <font>
      <color rgb="00263238"/>
      <sz val="11"/>
    </font>
    <font>
      <b val="1"/>
      <color rgb="0000897B"/>
      <sz val="11"/>
    </font>
    <font>
      <name val="Calibri"/>
      <b val="1"/>
      <color rgb="00FFFFFF"/>
      <sz val="12"/>
    </font>
    <font>
      <name val="Calibri"/>
      <b val="1"/>
      <color rgb="005A6B7A"/>
      <sz val="11"/>
    </font>
    <font>
      <name val="Calibri"/>
      <color rgb="000A1628"/>
      <sz val="11"/>
    </font>
    <font>
      <name val="Calibri"/>
      <b val="1"/>
      <color rgb="000A1628"/>
      <sz val="11"/>
    </font>
    <font>
      <name val="Calibri"/>
      <i val="1"/>
      <color rgb="00B26A00"/>
      <sz val="10"/>
    </font>
    <font>
      <name val="Calibri"/>
      <b val="1"/>
      <color rgb="00FFD54F"/>
      <sz val="12"/>
    </font>
  </fonts>
  <fills count="7">
    <fill>
      <patternFill/>
    </fill>
    <fill>
      <patternFill patternType="gray125"/>
    </fill>
    <fill>
      <patternFill patternType="solid">
        <fgColor rgb="0000BFA5"/>
      </patternFill>
    </fill>
    <fill>
      <patternFill patternType="solid">
        <fgColor rgb="00FFF6D5"/>
      </patternFill>
    </fill>
    <fill>
      <patternFill patternType="solid">
        <fgColor rgb="00F1F4F6"/>
      </patternFill>
    </fill>
    <fill>
      <patternFill patternType="solid">
        <fgColor rgb="00FDECEA"/>
      </patternFill>
    </fill>
    <fill>
      <patternFill patternType="solid">
        <fgColor rgb="000A1628"/>
      </patternFill>
    </fill>
  </fills>
  <borders count="6">
    <border>
      <left/>
      <right/>
      <top/>
      <bottom/>
      <diagonal/>
    </border>
    <border>
      <left style="thin">
        <color rgb="00D5DBDF"/>
      </left>
      <right style="thin">
        <color rgb="00D5DBDF"/>
      </right>
      <top style="thin">
        <color rgb="00D5DBDF"/>
      </top>
      <bottom style="thin">
        <color rgb="00D5DBDF"/>
      </bottom>
    </border>
    <border>
      <left/>
      <right/>
      <top style="thin">
        <color rgb="00D5DBDF"/>
      </top>
      <bottom/>
      <diagonal/>
    </border>
    <border>
      <left/>
      <right style="thin">
        <color rgb="00D5DBDF"/>
      </right>
      <top style="thin">
        <color rgb="00D5DBDF"/>
      </top>
      <bottom/>
      <diagonal/>
    </border>
    <border>
      <left/>
      <right/>
      <top style="thin">
        <color rgb="00D5DBDF"/>
      </top>
      <bottom style="thin">
        <color rgb="00D5DBDF"/>
      </bottom>
      <diagonal/>
    </border>
    <border>
      <left/>
      <right style="thin">
        <color rgb="00D5DBDF"/>
      </right>
      <top style="thin">
        <color rgb="00D5DBDF"/>
      </top>
      <bottom style="thin">
        <color rgb="00D5DBDF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1" applyAlignment="1" pivotButton="0" quotePrefix="0" xfId="0">
      <alignment vertical="center" wrapText="1"/>
    </xf>
    <xf numFmtId="0" fontId="6" fillId="0" borderId="0" pivotButton="0" quotePrefix="0" xfId="0"/>
    <xf numFmtId="0" fontId="7" fillId="0" borderId="1" pivotButton="0" quotePrefix="0" xfId="0"/>
    <xf numFmtId="164" fontId="8" fillId="3" borderId="1" pivotButton="0" quotePrefix="0" xfId="0"/>
    <xf numFmtId="165" fontId="8" fillId="5" borderId="1" pivotButton="0" quotePrefix="0" xfId="0"/>
    <xf numFmtId="164" fontId="0" fillId="4" borderId="1" pivotButton="0" quotePrefix="0" xfId="0"/>
    <xf numFmtId="0" fontId="9" fillId="0" borderId="1" pivotButton="0" quotePrefix="0" xfId="0"/>
    <xf numFmtId="165" fontId="8" fillId="3" borderId="1" pivotButton="0" quotePrefix="0" xfId="0"/>
    <xf numFmtId="164" fontId="7" fillId="4" borderId="1" pivotButton="0" quotePrefix="0" xfId="0"/>
    <xf numFmtId="164" fontId="10" fillId="6" borderId="1" pivotButton="0" quotePrefix="0" xfId="0"/>
    <xf numFmtId="0" fontId="6" fillId="0" borderId="1" pivotButton="0" quotePrefix="0" xfId="0"/>
    <xf numFmtId="166" fontId="0" fillId="4" borderId="1" pivotButton="0" quotePrefix="0" xfId="0"/>
    <xf numFmtId="0" fontId="7" fillId="5" borderId="1" pivotButton="0" quotePrefix="0" xfId="0"/>
    <xf numFmtId="166" fontId="0" fillId="5" borderId="1" pivotButton="0" quotePrefix="0" xfId="0"/>
    <xf numFmtId="164" fontId="0" fillId="5" borderId="1" pivotButton="0" quotePrefix="0" xfId="0"/>
    <xf numFmtId="165" fontId="0" fillId="4" borderId="1" pivotButton="0" quotePrefix="0" xfId="0"/>
    <xf numFmtId="167" fontId="10" fillId="6" borderId="1" pivotButton="0" quotePrefix="0" xfId="0"/>
    <xf numFmtId="16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 $/kg by color — before vs after 45V (grey hurdle line)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'Charts'!B4</f>
            </strRef>
          </tx>
          <spPr>
            <a:solidFill xmlns:a="http://schemas.openxmlformats.org/drawingml/2006/main">
              <a:srgbClr val="90A4AE"/>
            </a:solidFill>
            <a:ln xmlns:a="http://schemas.openxmlformats.org/drawingml/2006/main">
              <a:prstDash val="solid"/>
            </a:ln>
          </spPr>
          <cat>
            <numRef>
              <f>'Charts'!$A$5:$A$9</f>
            </numRef>
          </cat>
          <val>
            <numRef>
              <f>'Charts'!$B$5:$B$9</f>
            </numRef>
          </val>
        </ser>
        <ser>
          <idx val="1"/>
          <order val="1"/>
          <tx>
            <strRef>
              <f>'Charts'!C4</f>
            </strRef>
          </tx>
          <spPr>
            <a:solidFill xmlns:a="http://schemas.openxmlformats.org/drawingml/2006/main">
              <a:srgbClr val="00BFA5"/>
            </a:solidFill>
            <a:ln xmlns:a="http://schemas.openxmlformats.org/drawingml/2006/main">
              <a:prstDash val="solid"/>
            </a:ln>
          </spPr>
          <cat>
            <numRef>
              <f>'Charts'!$A$5:$A$9</f>
            </numRef>
          </cat>
          <val>
            <numRef>
              <f>'Charts'!$C$5:$C$9</f>
            </numRef>
          </val>
        </ser>
        <gapWidth val="60"/>
        <axId val="10"/>
        <axId val="100"/>
      </barChart>
      <lineChart>
        <grouping val="standard"/>
        <ser>
          <idx val="2"/>
          <order val="2"/>
          <tx>
            <strRef>
              <f>'Charts'!D4</f>
            </strRef>
          </tx>
          <spPr>
            <a:ln xmlns:a="http://schemas.openxmlformats.org/drawingml/2006/main" w="28575">
              <a:solidFill>
                <a:srgbClr val="FFD54F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'Charts'!$D$5:$D$9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Color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$/kg H2</a:t>
                </a:r>
              </a:p>
            </rich>
          </tx>
        </title>
        <numFmt formatCode="$#,##0.0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Carbon intensity by color vs the 4 kg 45V gate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'Charts'!E4</f>
            </strRef>
          </tx>
          <spPr>
            <a:solidFill xmlns:a="http://schemas.openxmlformats.org/drawingml/2006/main">
              <a:srgbClr val="78909C"/>
            </a:solidFill>
            <a:ln xmlns:a="http://schemas.openxmlformats.org/drawingml/2006/main">
              <a:prstDash val="solid"/>
            </a:ln>
          </spPr>
          <cat>
            <numRef>
              <f>'Charts'!$A$5:$A$9</f>
            </numRef>
          </cat>
          <val>
            <numRef>
              <f>'Charts'!$E$5:$E$9</f>
            </numRef>
          </val>
        </ser>
        <dLbls>
          <numFmt formatCode="0.0"/>
          <showVal val="1"/>
        </dLbls>
        <gapWidth val="60"/>
        <axId val="10"/>
        <axId val="100"/>
      </barChart>
      <lineChart>
        <grouping val="standard"/>
        <ser>
          <idx val="1"/>
          <order val="1"/>
          <tx>
            <strRef>
              <f>'Charts'!F4</f>
            </strRef>
          </tx>
          <spPr>
            <a:ln xmlns:a="http://schemas.openxmlformats.org/drawingml/2006/main" w="28575">
              <a:solidFill>
                <a:srgbClr val="FF5252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'Charts'!$F$5:$F$9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Color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kg CO2e/kg H2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6480000" cy="34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31</row>
      <rowOff>0</rowOff>
    </from>
    <ext cx="6480000" cy="34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0"/>
  <sheetViews>
    <sheetView showGridLines="0" workbookViewId="0">
      <selection activeCell="A1" sqref="A1"/>
    </sheetView>
  </sheetViews>
  <sheetFormatPr baseColWidth="8" defaultRowHeight="15"/>
  <cols>
    <col width="112" customWidth="1" min="1" max="1"/>
  </cols>
  <sheetData>
    <row r="1">
      <c r="A1" s="1" t="inlineStr">
        <is>
          <t>Hydrogen Colors — Techno-Economic Analysis</t>
        </is>
      </c>
    </row>
    <row r="2">
      <c r="A2" s="2" t="inlineStr">
        <is>
          <t>Bankable · “Real Bet?” RB02 · the subsidy map, not the color wheel, ranks the bets</t>
        </is>
      </c>
    </row>
    <row r="3">
      <c r="A3" s="3" t="inlineStr"/>
    </row>
    <row r="4">
      <c r="A4" s="4" t="inlineStr">
        <is>
          <t>WHAT THIS IS</t>
        </is>
      </c>
    </row>
    <row r="5">
      <c r="A5" s="3" t="inlineStr">
        <is>
          <t>A $/kg-H2 cost-vs-carbon comparison across the hydrogen “colors,” with the US 45V clean-</t>
        </is>
      </c>
    </row>
    <row r="6">
      <c r="A6" s="3" t="inlineStr">
        <is>
          <t>hydrogen production credit applied as a function of lifecycle carbon intensity. It makes the</t>
        </is>
      </c>
    </row>
    <row r="7">
      <c r="A7" s="3" t="inlineStr">
        <is>
          <t>episode's one idea numeric: once a color's carbon intensity clears the 4 kg CO2e/kg gate, the</t>
        </is>
      </c>
    </row>
    <row r="8">
      <c r="A8" s="3" t="inlineStr">
        <is>
          <t>45V credit can drag its NET cost under grey's $1–2/kg incumbent price — the subsidy, not the</t>
        </is>
      </c>
    </row>
    <row r="9">
      <c r="A9" s="3" t="inlineStr">
        <is>
          <t>chemistry, decides the ranking.</t>
        </is>
      </c>
    </row>
    <row r="10">
      <c r="A10" s="3" t="inlineStr"/>
    </row>
    <row r="11">
      <c r="A11" s="4" t="inlineStr">
        <is>
          <t>HOW TO USE</t>
        </is>
      </c>
    </row>
    <row r="12">
      <c r="A12" s="3" t="inlineStr">
        <is>
          <t>1.  'Cost &amp; Carbon (TEA)' tab: edit only the YELLOW cells (cost $/kg, carbon intensity per color).</t>
        </is>
      </c>
    </row>
    <row r="13">
      <c r="A13" s="3" t="inlineStr">
        <is>
          <t>2.  The 45V credit, net-cost-after-credit, and the vs-grey gap recompute automatically.</t>
        </is>
      </c>
    </row>
    <row r="14">
      <c r="A14" s="3" t="inlineStr">
        <is>
          <t>3.  '45V &amp; Carbon Price' tab: the four-tier 45V schedule (live) + the carbon-price breakeven that</t>
        </is>
      </c>
    </row>
    <row r="15">
      <c r="A15" s="3" t="inlineStr">
        <is>
          <t xml:space="preserve">    flips each clean color against grey.</t>
        </is>
      </c>
    </row>
    <row r="16">
      <c r="A16" s="3" t="inlineStr">
        <is>
          <t>4.  Put a citation for every input in the 'Source' column.</t>
        </is>
      </c>
    </row>
    <row r="17">
      <c r="A17" s="3" t="inlineStr"/>
    </row>
    <row r="18">
      <c r="A18" s="4" t="inlineStr">
        <is>
          <t>LEGEND</t>
        </is>
      </c>
    </row>
    <row r="19">
      <c r="A19" s="3" t="inlineStr">
        <is>
          <t>Yellow = input you can change      Grey = computed      Dark = headline result      Red = above the 4 kg gate (no credit)</t>
        </is>
      </c>
    </row>
    <row r="20">
      <c r="A20" s="3" t="inlineStr"/>
    </row>
    <row r="21">
      <c r="A21" s="4" t="inlineStr">
        <is>
          <t>SOURCING GATE</t>
        </is>
      </c>
    </row>
    <row r="22">
      <c r="A22" s="3" t="inlineStr">
        <is>
          <t>Every input traces to an [S#] in research/RB02-hydrogen-colors-PRO.md (S1–S15, agency/gov/peer).</t>
        </is>
      </c>
    </row>
    <row r="23">
      <c r="A23" s="3" t="inlineStr">
        <is>
          <t>Point values are ILLUSTRATIVE midpoints of the sourced ranges (e.g. grey $1–2/kg → $1.50).</t>
        </is>
      </c>
    </row>
    <row r="24">
      <c r="A24" s="3" t="inlineStr">
        <is>
          <t>Pink and white hydrogen carry NO cost number on purpose (pink = qualitative; white = unproven at</t>
        </is>
      </c>
    </row>
    <row r="25">
      <c r="A25" s="3" t="inlineStr">
        <is>
          <t>scale, LOW confidence) — the sourcing gate forbids shipping a $/kg we can't stand behind.</t>
        </is>
      </c>
    </row>
    <row r="26">
      <c r="A26" s="3" t="inlineStr"/>
    </row>
    <row r="27">
      <c r="A27" s="4" t="inlineStr">
        <is>
          <t>DISCLAIMER</t>
        </is>
      </c>
    </row>
    <row r="28">
      <c r="A28" s="3" t="inlineStr">
        <is>
          <t>ILLUSTRATIVE — demonstrates the 45V mechanics, NOT a project-grade cost estimate. Point estimates</t>
        </is>
      </c>
    </row>
    <row r="29">
      <c r="A29" s="3" t="inlineStr">
        <is>
          <t>are range midpoints. Pending P.Eng / qualified-reviewer sign-off before external use. Public</t>
        </is>
      </c>
    </row>
    <row r="30">
      <c r="A30" s="3" t="inlineStr">
        <is>
          <t>sources only — no confidential / employer data. Not investment advice. © Bankable.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52" customWidth="1" min="7" max="7"/>
  </cols>
  <sheetData>
    <row r="1">
      <c r="A1" s="1" t="inlineStr">
        <is>
          <t>Cost vs Carbon, by Color — with US 45V applied</t>
        </is>
      </c>
    </row>
    <row r="2">
      <c r="A2" s="2" t="inlineStr">
        <is>
          <t>Inputs sourced 2026-06-17 (see research/RB02-hydrogen-colors-PRO.md) · $/kg-H2 basis · point values are ILLUSTRATIVE midpoints of sourced ranges</t>
        </is>
      </c>
    </row>
    <row r="4">
      <c r="A4" s="5" t="inlineStr">
        <is>
          <t>1 · COST &amp; CARBON BY COLOR</t>
        </is>
      </c>
      <c r="B4" s="6" t="n"/>
      <c r="C4" s="6" t="n"/>
      <c r="D4" s="6" t="n"/>
      <c r="E4" s="6" t="n"/>
      <c r="F4" s="7" t="n"/>
    </row>
    <row r="5" ht="42" customHeight="1">
      <c r="A5" s="8" t="inlineStr">
        <is>
          <t>Color (how made)</t>
        </is>
      </c>
      <c r="B5" s="8" t="inlineStr">
        <is>
          <t>Cost $/kg</t>
        </is>
      </c>
      <c r="C5" s="8" t="inlineStr">
        <is>
          <t>Carbon kg CO2e/kg</t>
        </is>
      </c>
      <c r="D5" s="8" t="inlineStr">
        <is>
          <t>45V credit $/kg</t>
        </is>
      </c>
      <c r="E5" s="8" t="inlineStr">
        <is>
          <t>Net cost after 45V $/kg</t>
        </is>
      </c>
      <c r="F5" s="8" t="inlineStr">
        <is>
          <t>Net vs grey</t>
        </is>
      </c>
      <c r="G5" s="9" t="inlineStr">
        <is>
          <t>Source</t>
        </is>
      </c>
    </row>
    <row r="6">
      <c r="A6" s="10" t="inlineStr">
        <is>
          <t>Grey — SMR, no capture (incumbent)</t>
        </is>
      </c>
      <c r="B6" s="11" t="n">
        <v>1.5</v>
      </c>
      <c r="C6" s="12" t="n">
        <v>10.5</v>
      </c>
      <c r="D6" s="13">
        <f>IF(C6&gt;4,0,IF(C6&lt;=0.45,3,IF(C6&lt;=1.5,1.002,IF(C6&lt;=2.5,0.75,0.6))))</f>
        <v/>
      </c>
      <c r="E6" s="13">
        <f>MAX(0,B6-D6)</f>
        <v/>
      </c>
      <c r="F6" s="13">
        <f>E6-$B$6</f>
        <v/>
      </c>
      <c r="G6" s="14" t="inlineStr">
        <is>
          <t>grey $1–2/kg [S9]; CI 9–12 [S7] — midpoints</t>
        </is>
      </c>
    </row>
    <row r="7">
      <c r="A7" s="10" t="inlineStr">
        <is>
          <t>Brown/Black — coal gasification</t>
        </is>
      </c>
      <c r="B7" s="11" t="n">
        <v>1.5</v>
      </c>
      <c r="C7" s="12" t="n">
        <v>19</v>
      </c>
      <c r="D7" s="13">
        <f>IF(C7&gt;4,0,IF(C7&lt;=0.45,3,IF(C7&lt;=1.5,1.002,IF(C7&lt;=2.5,0.75,0.6))))</f>
        <v/>
      </c>
      <c r="E7" s="13">
        <f>MAX(0,B7-D7)</f>
        <v/>
      </c>
      <c r="F7" s="13">
        <f>E7-$B$6</f>
        <v/>
      </c>
      <c r="G7" s="14" t="inlineStr">
        <is>
          <t>~$1–2/kg; CI ~18–20 (MED) [S7]</t>
        </is>
      </c>
    </row>
    <row r="8">
      <c r="A8" s="10" t="inlineStr">
        <is>
          <t>Blue — SMR/ATR + CCS (honest case)</t>
        </is>
      </c>
      <c r="B8" s="11" t="n">
        <v>2.5</v>
      </c>
      <c r="C8" s="15" t="n">
        <v>1.5</v>
      </c>
      <c r="D8" s="13">
        <f>IF(C8&gt;4,0,IF(C8&lt;=0.45,3,IF(C8&lt;=1.5,1.002,IF(C8&lt;=2.5,0.75,0.6))))</f>
        <v/>
      </c>
      <c r="E8" s="13">
        <f>MAX(0,B8-D8)</f>
        <v/>
      </c>
      <c r="F8" s="13">
        <f>E8-$B$6</f>
        <v/>
      </c>
      <c r="G8" s="14" t="inlineStr">
        <is>
          <t>blue $2–3/kg [S9]; CI ~1→&gt;grey, honest case [S8]</t>
        </is>
      </c>
    </row>
    <row r="9">
      <c r="A9" s="10" t="inlineStr">
        <is>
          <t>Turquoise — CH4 pyrolysis (carbon sells)</t>
        </is>
      </c>
      <c r="B9" s="11" t="n">
        <v>1</v>
      </c>
      <c r="C9" s="15" t="n">
        <v>1</v>
      </c>
      <c r="D9" s="13">
        <f>IF(C9&gt;4,0,IF(C9&lt;=0.45,3,IF(C9&lt;=1.5,1.002,IF(C9&lt;=2.5,0.75,0.6))))</f>
        <v/>
      </c>
      <c r="E9" s="13">
        <f>MAX(0,B9-D9)</f>
        <v/>
      </c>
      <c r="F9" s="13">
        <f>E9-$B$6</f>
        <v/>
      </c>
      <c r="G9" s="14" t="inlineStr">
        <is>
          <t>~$1/kg if carbon black sells [S11]; CI low if heat clean [S11]</t>
        </is>
      </c>
    </row>
    <row r="10">
      <c r="A10" s="10" t="inlineStr">
        <is>
          <t>Green — renewable electrolysis (clean power)</t>
        </is>
      </c>
      <c r="B10" s="11" t="n">
        <v>4.5</v>
      </c>
      <c r="C10" s="15" t="n">
        <v>0.45</v>
      </c>
      <c r="D10" s="13">
        <f>IF(C10&gt;4,0,IF(C10&lt;=0.45,3,IF(C10&lt;=1.5,1.002,IF(C10&lt;=2.5,0.75,0.6))))</f>
        <v/>
      </c>
      <c r="E10" s="13">
        <f>MAX(0,B10-D10)</f>
        <v/>
      </c>
      <c r="F10" s="13">
        <f>E10-$B$6</f>
        <v/>
      </c>
      <c r="G10" s="14" t="inlineStr">
        <is>
          <t>green $3–6(–12)/kg [S2,S9]; ~0 on clean power, set at full-credit line [S3]</t>
        </is>
      </c>
    </row>
    <row r="12">
      <c r="A12" s="2" t="inlineStr">
        <is>
          <t>Pink (nuclear electrolysis): ~0 carbon, qualifies for 45V like green; cost is power-price-driven — no standalone $/kg sourced, kept qualitative. [S3]</t>
        </is>
      </c>
    </row>
    <row r="13">
      <c r="A13" s="2" t="inlineStr">
        <is>
          <t>White (geologic): ~0 carbon (natural), but at-scale extraction economics UNPROVEN — LOW confidence, no $/kg shipped. Wildcard. [S12]</t>
        </is>
      </c>
    </row>
    <row r="15">
      <c r="A15" s="5" t="inlineStr">
        <is>
          <t>2 · WHAT THE CREDIT DOES</t>
        </is>
      </c>
      <c r="B15" s="6" t="n"/>
      <c r="C15" s="6" t="n"/>
      <c r="D15" s="6" t="n"/>
      <c r="E15" s="6" t="n"/>
      <c r="F15" s="7" t="n"/>
    </row>
    <row r="16">
      <c r="A16" s="10" t="inlineStr">
        <is>
          <t>Grey incumbent price (the hurdle) $/kg</t>
        </is>
      </c>
      <c r="B16" s="16">
        <f>E6</f>
        <v/>
      </c>
    </row>
    <row r="17">
      <c r="A17" s="10" t="inlineStr">
        <is>
          <t>Green cost BEFORE 45V $/kg</t>
        </is>
      </c>
      <c r="B17" s="16">
        <f>B10</f>
        <v/>
      </c>
    </row>
    <row r="18">
      <c r="A18" s="10" t="inlineStr">
        <is>
          <t>Green NET cost AFTER 45V $/kg</t>
        </is>
      </c>
      <c r="B18" s="17">
        <f>E10</f>
        <v/>
      </c>
    </row>
    <row r="19">
      <c r="A19" s="10" t="inlineStr">
        <is>
          <t>Green net vs grey hurdle</t>
        </is>
      </c>
      <c r="B19" s="17">
        <f>E10-E6</f>
        <v/>
      </c>
    </row>
    <row r="21">
      <c r="A21" s="2" t="inlineStr">
        <is>
          <t>Read it as: grey is the $1–2/kg bar everything must beat. Honest green at ~$4.5/kg loses on raw cost — until 45V's $3/kg (earned by clearing ≤0.45 kg CO2e/kg) drags its NET cost to ~$1.5/kg, at or below grey. Blue must first clear the 4 kg gate at all; grey (~10) and brown (~18) never do. That is the whole episode: the 4 kg line, not the color, gates the money. Ranges &amp; confidence flags: research/RB02-hydrogen-colors-PRO.md.</t>
        </is>
      </c>
    </row>
  </sheetData>
  <mergeCells count="7">
    <mergeCell ref="A2:F2"/>
    <mergeCell ref="A13:G13"/>
    <mergeCell ref="A21:G21"/>
    <mergeCell ref="A1:F1"/>
    <mergeCell ref="A12:G12"/>
    <mergeCell ref="A4:F4"/>
    <mergeCell ref="A15:F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45V Tiers &amp; the Carbon-Price Breakeven</t>
        </is>
      </c>
    </row>
    <row r="3">
      <c r="A3" s="5" t="inlineStr">
        <is>
          <t>1 · 45V FOUR-TIER SCHEDULE (lifecycle CI → credit; prevailing-wage / full multiplier)</t>
        </is>
      </c>
      <c r="B3" s="6" t="n"/>
      <c r="C3" s="7" t="n"/>
    </row>
    <row r="4">
      <c r="A4" s="18" t="inlineStr">
        <is>
          <t>Lifecycle CI band (kg CO2e/kg H2)</t>
        </is>
      </c>
      <c r="B4" s="18" t="inlineStr">
        <is>
          <t>Applicable %</t>
        </is>
      </c>
      <c r="C4" s="18" t="inlineStr">
        <is>
          <t>Credit $/kg</t>
        </is>
      </c>
    </row>
    <row r="5">
      <c r="A5" s="10" t="inlineStr">
        <is>
          <t>≤ 0.45 (full)</t>
        </is>
      </c>
      <c r="B5" s="19" t="n">
        <v>1</v>
      </c>
      <c r="C5" s="13" t="n">
        <v>3</v>
      </c>
    </row>
    <row r="6">
      <c r="A6" s="10" t="inlineStr">
        <is>
          <t>&gt; 0.45 to 1.5</t>
        </is>
      </c>
      <c r="B6" s="19" t="n">
        <v>0.334</v>
      </c>
      <c r="C6" s="13" t="n">
        <v>1</v>
      </c>
    </row>
    <row r="7">
      <c r="A7" s="10" t="inlineStr">
        <is>
          <t>&gt; 1.5 to 2.5</t>
        </is>
      </c>
      <c r="B7" s="19" t="n">
        <v>0.25</v>
      </c>
      <c r="C7" s="13" t="n">
        <v>0.75</v>
      </c>
    </row>
    <row r="8">
      <c r="A8" s="10" t="inlineStr">
        <is>
          <t>&gt; 2.5 to 4.0</t>
        </is>
      </c>
      <c r="B8" s="19" t="n">
        <v>0.2</v>
      </c>
      <c r="C8" s="13" t="n">
        <v>0.6</v>
      </c>
    </row>
    <row r="9">
      <c r="A9" s="20" t="inlineStr">
        <is>
          <t>&gt; 4.0 (no credit)</t>
        </is>
      </c>
      <c r="B9" s="21" t="n">
        <v>0</v>
      </c>
      <c r="C9" s="22" t="n">
        <v>0</v>
      </c>
    </row>
    <row r="11">
      <c r="A11" s="2" t="inlineStr">
        <is>
          <t>Source: US DOE 45V resources + Treasury final rules (Jan 2025), $3/kg max at ≤0.45, zero above 4 kg [S3,S4]. 2025 OBBBA shortened the window — construction must begin before Jan 1, 2028 [S5].</t>
        </is>
      </c>
    </row>
    <row r="13">
      <c r="A13" s="5" t="inlineStr">
        <is>
          <t>2 · CARBON-PRICE BREAKEVEN vs GREY (no 45V — a pure carbon-price world)</t>
        </is>
      </c>
      <c r="B13" s="6" t="n"/>
      <c r="C13" s="6" t="n"/>
      <c r="D13" s="7" t="n"/>
    </row>
    <row r="14">
      <c r="A14" s="2" t="inlineStr">
        <is>
          <t>At what CO2 price does each clean color beat grey on total cost? Breakeven $/t = (cost gap $/kg) ÷ (CI reduction kg/kg) × 1000.</t>
        </is>
      </c>
    </row>
    <row r="15" ht="30" customHeight="1">
      <c r="A15" s="8" t="inlineStr">
        <is>
          <t>Color</t>
        </is>
      </c>
      <c r="B15" s="8" t="inlineStr">
        <is>
          <t>Cost gap vs grey $/kg</t>
        </is>
      </c>
      <c r="C15" s="8" t="inlineStr">
        <is>
          <t>CI cut vs grey kg/kg</t>
        </is>
      </c>
      <c r="D15" s="8" t="inlineStr">
        <is>
          <t>Breakeven carbon price $/t CO2</t>
        </is>
      </c>
    </row>
    <row r="16">
      <c r="A16" s="10" t="inlineStr">
        <is>
          <t>Blue (honest)</t>
        </is>
      </c>
      <c r="B16" s="13">
        <f>'Cost &amp; Carbon (TEA)'!B8-'Cost &amp; Carbon (TEA)'!B6</f>
        <v/>
      </c>
      <c r="C16" s="23">
        <f>'Cost &amp; Carbon (TEA)'!C6-'Cost &amp; Carbon (TEA)'!C8</f>
        <v/>
      </c>
      <c r="D16" s="24">
        <f>IF(C16&lt;=0,0,MAX(0,B16/C16*1000))</f>
        <v/>
      </c>
    </row>
    <row r="17">
      <c r="A17" s="10" t="inlineStr">
        <is>
          <t>Turquoise</t>
        </is>
      </c>
      <c r="B17" s="13">
        <f>'Cost &amp; Carbon (TEA)'!B9-'Cost &amp; Carbon (TEA)'!B6</f>
        <v/>
      </c>
      <c r="C17" s="23">
        <f>'Cost &amp; Carbon (TEA)'!C6-'Cost &amp; Carbon (TEA)'!C9</f>
        <v/>
      </c>
      <c r="D17" s="24">
        <f>IF(C17&lt;=0,0,MAX(0,B17/C17*1000))</f>
        <v/>
      </c>
    </row>
    <row r="18">
      <c r="A18" s="10" t="inlineStr">
        <is>
          <t>Green</t>
        </is>
      </c>
      <c r="B18" s="13">
        <f>'Cost &amp; Carbon (TEA)'!B10-'Cost &amp; Carbon (TEA)'!B6</f>
        <v/>
      </c>
      <c r="C18" s="23">
        <f>'Cost &amp; Carbon (TEA)'!C6-'Cost &amp; Carbon (TEA)'!C10</f>
        <v/>
      </c>
      <c r="D18" s="24">
        <f>IF(C18&lt;=0,0,MAX(0,B18/C18*1000))</f>
        <v/>
      </c>
    </row>
    <row r="20">
      <c r="A20" s="2" t="inlineStr">
        <is>
          <t>Reference points: EU ETS has traded ~€60–90/t; US 45Q pays $85/t for stored CO2 [S6]. Where the breakeven sits below those, the clean color wins on carbon price ALONE — before any production subsidy. Cheaper-than-grey colors (turquoise if its carbon sells) breakeven at/below $0.</t>
        </is>
      </c>
    </row>
  </sheetData>
  <mergeCells count="6">
    <mergeCell ref="A11:C11"/>
    <mergeCell ref="A1:C1"/>
    <mergeCell ref="A20:D20"/>
    <mergeCell ref="A3:C3"/>
    <mergeCell ref="A13:D13"/>
    <mergeCell ref="A14:D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Hydrogen colors — cost &amp; the 45V flip</t>
        </is>
      </c>
    </row>
    <row r="2">
      <c r="A2" s="2" t="inlineStr">
        <is>
          <t>Bars = $/kg by color (illustrative midpoints). Gold line = the grey incumbent hurdle ($1–2/kg). Watch green cross BELOW the line once 45V applies.</t>
        </is>
      </c>
    </row>
    <row r="4">
      <c r="A4" s="9" t="inlineStr">
        <is>
          <t>Color</t>
        </is>
      </c>
      <c r="B4" s="9" t="inlineStr">
        <is>
          <t>Cost before 45V $/kg</t>
        </is>
      </c>
      <c r="C4" s="9" t="inlineStr">
        <is>
          <t>Net cost after 45V $/kg</t>
        </is>
      </c>
      <c r="D4" s="9" t="inlineStr">
        <is>
          <t>Grey hurdle $/kg</t>
        </is>
      </c>
      <c r="E4" s="9" t="inlineStr">
        <is>
          <t>Carbon kg CO2e/kg</t>
        </is>
      </c>
      <c r="F4" s="9" t="inlineStr">
        <is>
          <t>45V gate (4 kg)</t>
        </is>
      </c>
    </row>
    <row r="5">
      <c r="A5" t="inlineStr">
        <is>
          <t>Grey</t>
        </is>
      </c>
      <c r="B5" s="25">
        <f>'Cost &amp; Carbon (TEA)'!B6</f>
        <v/>
      </c>
      <c r="C5" s="25">
        <f>'Cost &amp; Carbon (TEA)'!E6</f>
        <v/>
      </c>
      <c r="D5" s="25" t="n">
        <v>2</v>
      </c>
      <c r="E5" s="26">
        <f>'Cost &amp; Carbon (TEA)'!C6</f>
        <v/>
      </c>
      <c r="F5" s="26" t="n">
        <v>4</v>
      </c>
    </row>
    <row r="6">
      <c r="A6" t="inlineStr">
        <is>
          <t>Brown</t>
        </is>
      </c>
      <c r="B6" s="25">
        <f>'Cost &amp; Carbon (TEA)'!B7</f>
        <v/>
      </c>
      <c r="C6" s="25">
        <f>'Cost &amp; Carbon (TEA)'!E7</f>
        <v/>
      </c>
      <c r="D6" s="25" t="n">
        <v>2</v>
      </c>
      <c r="E6" s="26">
        <f>'Cost &amp; Carbon (TEA)'!C7</f>
        <v/>
      </c>
      <c r="F6" s="26" t="n">
        <v>4</v>
      </c>
    </row>
    <row r="7">
      <c r="A7" t="inlineStr">
        <is>
          <t>Blue</t>
        </is>
      </c>
      <c r="B7" s="25">
        <f>'Cost &amp; Carbon (TEA)'!B8</f>
        <v/>
      </c>
      <c r="C7" s="25">
        <f>'Cost &amp; Carbon (TEA)'!E8</f>
        <v/>
      </c>
      <c r="D7" s="25" t="n">
        <v>2</v>
      </c>
      <c r="E7" s="26">
        <f>'Cost &amp; Carbon (TEA)'!C8</f>
        <v/>
      </c>
      <c r="F7" s="26" t="n">
        <v>4</v>
      </c>
    </row>
    <row r="8">
      <c r="A8" t="inlineStr">
        <is>
          <t>Turq.</t>
        </is>
      </c>
      <c r="B8" s="25">
        <f>'Cost &amp; Carbon (TEA)'!B9</f>
        <v/>
      </c>
      <c r="C8" s="25">
        <f>'Cost &amp; Carbon (TEA)'!E9</f>
        <v/>
      </c>
      <c r="D8" s="25" t="n">
        <v>2</v>
      </c>
      <c r="E8" s="26">
        <f>'Cost &amp; Carbon (TEA)'!C9</f>
        <v/>
      </c>
      <c r="F8" s="26" t="n">
        <v>4</v>
      </c>
    </row>
    <row r="9">
      <c r="A9" t="inlineStr">
        <is>
          <t>Green</t>
        </is>
      </c>
      <c r="B9" s="25">
        <f>'Cost &amp; Carbon (TEA)'!B10</f>
        <v/>
      </c>
      <c r="C9" s="25">
        <f>'Cost &amp; Carbon (TEA)'!E10</f>
        <v/>
      </c>
      <c r="D9" s="25" t="n">
        <v>2</v>
      </c>
      <c r="E9" s="26">
        <f>'Cost &amp; Carbon (TEA)'!C10</f>
        <v/>
      </c>
      <c r="F9" s="26" t="n">
        <v>4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2026-06-17T14:54:09Z</dcterms:created>
  <dcterms:modified xmlns:dcterms="http://purl.org/dc/terms/" xmlns:xsi="http://www.w3.org/2001/XMLSchema-instance" xsi:type="dcterms:W3CDTF">2026-06-17T14:54:09Z</dcterms:modified>
</cp:coreProperties>
</file>